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GÓRY\1. BLOG\4. Content\4. Backpacking Light - Gear Guide for Beginners\"/>
    </mc:Choice>
  </mc:AlternateContent>
  <bookViews>
    <workbookView xWindow="0" yWindow="0" windowWidth="28800" windowHeight="12435"/>
  </bookViews>
  <sheets>
    <sheet name="Gear Weight Checklist" sheetId="2" r:id="rId1"/>
  </sheets>
  <definedNames>
    <definedName name="_xlnm.Print_Area" localSheetId="0">'Gear Weight Checklist'!$H$1:$L$78</definedName>
    <definedName name="Slicer_Category">#N/A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calcChain.xml><?xml version="1.0" encoding="utf-8"?>
<calcChain xmlns="http://schemas.openxmlformats.org/spreadsheetml/2006/main">
  <c r="K80" i="2" l="1"/>
  <c r="L79" i="2"/>
  <c r="L72" i="2" l="1"/>
  <c r="K12" i="2"/>
  <c r="K15" i="2"/>
  <c r="K16" i="2"/>
  <c r="K17" i="2"/>
  <c r="L66" i="2"/>
  <c r="L67" i="2"/>
  <c r="L68" i="2"/>
  <c r="L58" i="2"/>
  <c r="L59" i="2"/>
  <c r="L60" i="2"/>
  <c r="L50" i="2"/>
  <c r="L51" i="2"/>
  <c r="L52" i="2"/>
  <c r="L42" i="2"/>
  <c r="L43" i="2"/>
  <c r="L44" i="2"/>
  <c r="L78" i="2"/>
  <c r="L17" i="2" s="1"/>
  <c r="L74" i="2"/>
  <c r="L13" i="2" s="1"/>
  <c r="L75" i="2"/>
  <c r="L14" i="2" s="1"/>
  <c r="L76" i="2"/>
  <c r="L15" i="2" s="1"/>
  <c r="L77" i="2"/>
  <c r="L16" i="2" s="1"/>
  <c r="L71" i="2"/>
  <c r="L70" i="2"/>
  <c r="L65" i="2"/>
  <c r="L64" i="2"/>
  <c r="L63" i="2"/>
  <c r="L57" i="2"/>
  <c r="L56" i="2"/>
  <c r="L55" i="2"/>
  <c r="L54" i="2"/>
  <c r="L49" i="2"/>
  <c r="L48" i="2"/>
  <c r="L47" i="2"/>
  <c r="L41" i="2"/>
  <c r="L40" i="2"/>
  <c r="L39" i="2"/>
  <c r="L12" i="2" l="1"/>
  <c r="L10" i="2"/>
  <c r="K9" i="2"/>
  <c r="K11" i="2"/>
  <c r="K13" i="2"/>
  <c r="K14" i="2"/>
  <c r="K10" i="2"/>
  <c r="K8" i="2"/>
  <c r="L46" i="2"/>
  <c r="L9" i="2" s="1"/>
  <c r="L38" i="2"/>
  <c r="L62" i="2"/>
  <c r="L11" i="2" s="1"/>
  <c r="L80" i="2" l="1"/>
  <c r="L8" i="2"/>
  <c r="L24" i="2" s="1"/>
  <c r="K24" i="2"/>
</calcChain>
</file>

<file path=xl/sharedStrings.xml><?xml version="1.0" encoding="utf-8"?>
<sst xmlns="http://schemas.openxmlformats.org/spreadsheetml/2006/main" count="82" uniqueCount="58">
  <si>
    <t>Category</t>
  </si>
  <si>
    <t>Nordisk Telemark 2 UL</t>
  </si>
  <si>
    <t>The BIG three (+1)</t>
  </si>
  <si>
    <t>Double wall tent</t>
  </si>
  <si>
    <t>Down sleeping bag</t>
  </si>
  <si>
    <t>Osprey Exos 58</t>
  </si>
  <si>
    <t>Aluminum frame backpack</t>
  </si>
  <si>
    <t>Therm-a-Rest NeoAir XLite - Women's</t>
  </si>
  <si>
    <t xml:space="preserve"> Air mattress</t>
  </si>
  <si>
    <t>Optimus Crux Lite Stove</t>
  </si>
  <si>
    <t>Cooking Gear</t>
  </si>
  <si>
    <t>Canister stove</t>
  </si>
  <si>
    <t>Optimus Terra Solo Cook Set</t>
  </si>
  <si>
    <t>Aluminium Pot</t>
  </si>
  <si>
    <t>Sea To Summit X-Mug</t>
  </si>
  <si>
    <t>Collapsible mug</t>
  </si>
  <si>
    <t>Light my Fire Spork</t>
  </si>
  <si>
    <t>Plastic spork</t>
  </si>
  <si>
    <t>Hydration System</t>
  </si>
  <si>
    <t>Water bladder</t>
  </si>
  <si>
    <t xml:space="preserve">Fold-able water bottle </t>
  </si>
  <si>
    <t>Sawyer MINI Filter</t>
  </si>
  <si>
    <t>Squeeze filter</t>
  </si>
  <si>
    <t>Aquamira</t>
  </si>
  <si>
    <t>Chemical drops</t>
  </si>
  <si>
    <t>Panasonic Lumix DMC-LF1</t>
  </si>
  <si>
    <t>Tech Gear</t>
  </si>
  <si>
    <t>Camera</t>
  </si>
  <si>
    <t>JOBY GorillaPod</t>
  </si>
  <si>
    <t>Ttripod</t>
  </si>
  <si>
    <t>Garmin eTrex Touch 35</t>
  </si>
  <si>
    <t>GPS + batteries</t>
  </si>
  <si>
    <t>Galaxy S6</t>
  </si>
  <si>
    <t>Mobile phone</t>
  </si>
  <si>
    <t>Ten Essentials</t>
  </si>
  <si>
    <t>Others</t>
  </si>
  <si>
    <t>Backpacking necessities</t>
  </si>
  <si>
    <t>Black Diamond Alpine Carbon Cork</t>
  </si>
  <si>
    <t>Trekking poles</t>
  </si>
  <si>
    <t>Deuter Streamer Water Reservoir, 2l</t>
  </si>
  <si>
    <t>Source Liquitainer, 1l</t>
  </si>
  <si>
    <t>Mountain Equipment Womens Helium 400</t>
  </si>
  <si>
    <t>Description</t>
  </si>
  <si>
    <t>Name</t>
  </si>
  <si>
    <t>Weight (g)</t>
  </si>
  <si>
    <t>Weight (oz)</t>
  </si>
  <si>
    <t>The BIG Three (+1)</t>
  </si>
  <si>
    <t>Dummy</t>
  </si>
  <si>
    <t>Dummy 1</t>
  </si>
  <si>
    <t>Dummy 2</t>
  </si>
  <si>
    <t>Dummy 3</t>
  </si>
  <si>
    <t>Weight (lbs)</t>
  </si>
  <si>
    <t>Dummy 4</t>
  </si>
  <si>
    <t>Total Weight</t>
  </si>
  <si>
    <t>(g)</t>
  </si>
  <si>
    <t>(lbs)</t>
  </si>
  <si>
    <r>
      <t xml:space="preserve">Backpacking Light </t>
    </r>
    <r>
      <rPr>
        <sz val="24"/>
        <color theme="5" tint="-0.249977111117893"/>
        <rFont val="Calibri"/>
        <family val="2"/>
        <scheme val="minor"/>
      </rPr>
      <t>Gear Checklist</t>
    </r>
  </si>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</sst>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name val="Calibri"/>
      <family val="2"/>
      <scheme val="minor"/>
    </font>
    <font>
      <b/>
      <sz val="14"/>
      <name val="Calibri"/>
      <family val="2"/>
      <scheme val="minor"/>
    </font>
    <font>
      <sz val="12"/>
      <name val="Calibri"/>
      <family val="2"/>
      <scheme val="minor"/>
    </font>
    <font>
      <b/>
      <sz val="24"/>
      <color theme="5" tint="-0.249977111117893"/>
      <name val="Calibri"/>
      <family val="2"/>
      <scheme val="minor"/>
    </font>
    <font>
      <sz val="24"/>
      <color theme="5" tint="-0.249977111117893"/>
      <name val="Calibri"/>
      <family val="2"/>
      <scheme val="minor"/>
    </font>
    <font>
      <sz val="11"/>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theme="7" tint="0.79998168889431442"/>
      </patternFill>
    </fill>
    <fill>
      <patternFill patternType="solid">
        <fgColor rgb="FF92D050"/>
        <bgColor theme="7"/>
      </patternFill>
    </fill>
    <fill>
      <patternFill patternType="solid">
        <fgColor theme="7" tint="0.399975585192419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style="thin">
        <color theme="4" tint="0.39997558519241921"/>
      </right>
      <top style="thin">
        <color indexed="64"/>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2" fontId="17" fillId="0" borderId="10" xfId="0" applyNumberFormat="1" applyFont="1" applyBorder="1" applyAlignment="1"/>
    <xf numFmtId="2" fontId="18" fillId="0" borderId="10" xfId="0" applyNumberFormat="1" applyFont="1" applyBorder="1" applyAlignment="1"/>
    <xf numFmtId="0" fontId="0" fillId="35" borderId="11" xfId="0" applyFont="1" applyFill="1" applyBorder="1" applyAlignment="1">
      <alignment horizontal="center"/>
    </xf>
    <xf numFmtId="1" fontId="0" fillId="35" borderId="11" xfId="0" applyNumberFormat="1" applyFont="1" applyFill="1" applyBorder="1" applyAlignment="1">
      <alignment horizontal="center"/>
    </xf>
    <xf numFmtId="164" fontId="0" fillId="35" borderId="12" xfId="0" applyNumberFormat="1" applyFont="1" applyFill="1" applyBorder="1" applyAlignment="1">
      <alignment horizontal="center"/>
    </xf>
    <xf numFmtId="0" fontId="0" fillId="35" borderId="13" xfId="0" applyFont="1" applyFill="1" applyBorder="1" applyAlignment="1">
      <alignment horizontal="center"/>
    </xf>
    <xf numFmtId="1" fontId="0" fillId="35" borderId="13" xfId="0" applyNumberFormat="1" applyFont="1" applyFill="1" applyBorder="1" applyAlignment="1">
      <alignment horizontal="center"/>
    </xf>
    <xf numFmtId="164" fontId="0" fillId="35" borderId="14" xfId="0" applyNumberFormat="1" applyFont="1" applyFill="1" applyBorder="1" applyAlignment="1">
      <alignment horizontal="center"/>
    </xf>
    <xf numFmtId="0" fontId="16" fillId="35" borderId="13" xfId="0" applyFont="1" applyFill="1" applyBorder="1" applyAlignment="1">
      <alignment horizontal="center"/>
    </xf>
    <xf numFmtId="0" fontId="16" fillId="35" borderId="11" xfId="0" applyFont="1" applyFill="1" applyBorder="1" applyAlignment="1">
      <alignment horizontal="center"/>
    </xf>
    <xf numFmtId="0" fontId="0" fillId="35" borderId="0" xfId="0" applyFont="1" applyFill="1" applyBorder="1" applyAlignment="1">
      <alignment horizontal="center"/>
    </xf>
    <xf numFmtId="1" fontId="0" fillId="35" borderId="0"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0" xfId="0" applyNumberFormat="1" applyFont="1" applyFill="1" applyBorder="1" applyAlignment="1">
      <alignment horizontal="center"/>
    </xf>
    <xf numFmtId="0" fontId="13" fillId="33" borderId="16" xfId="0" applyFont="1" applyFill="1" applyBorder="1" applyAlignment="1">
      <alignment horizontal="center"/>
    </xf>
    <xf numFmtId="0" fontId="13" fillId="33" borderId="17" xfId="0" applyFont="1" applyFill="1" applyBorder="1" applyAlignment="1">
      <alignment horizontal="center"/>
    </xf>
    <xf numFmtId="0" fontId="16" fillId="35" borderId="0" xfId="0" applyFont="1" applyFill="1" applyBorder="1" applyAlignment="1">
      <alignment horizontal="center"/>
    </xf>
    <xf numFmtId="0" fontId="0" fillId="34" borderId="0" xfId="0" applyFont="1" applyFill="1" applyBorder="1" applyAlignment="1">
      <alignment horizontal="center"/>
    </xf>
    <xf numFmtId="0" fontId="20" fillId="0" borderId="16" xfId="0" applyFont="1" applyFill="1" applyBorder="1" applyAlignment="1">
      <alignment horizontal="center"/>
    </xf>
    <xf numFmtId="0" fontId="21" fillId="0" borderId="0" xfId="0" applyFont="1" applyFill="1" applyBorder="1" applyAlignment="1">
      <alignment horizontal="center"/>
    </xf>
    <xf numFmtId="2" fontId="21" fillId="0" borderId="0" xfId="0" applyNumberFormat="1" applyFont="1" applyFill="1" applyBorder="1" applyAlignment="1">
      <alignment horizontal="center"/>
    </xf>
    <xf numFmtId="0" fontId="21" fillId="0" borderId="0" xfId="0" applyFont="1" applyFill="1" applyBorder="1" applyAlignment="1">
      <alignment horizontal="center" vertical="center"/>
    </xf>
    <xf numFmtId="0" fontId="19" fillId="37" borderId="19" xfId="0" applyFont="1" applyFill="1" applyBorder="1" applyAlignment="1">
      <alignment horizontal="center"/>
    </xf>
    <xf numFmtId="0" fontId="19" fillId="37" borderId="20" xfId="0" applyFont="1" applyFill="1" applyBorder="1" applyAlignment="1">
      <alignment horizontal="center"/>
    </xf>
    <xf numFmtId="0" fontId="21" fillId="36" borderId="22" xfId="0" applyFont="1" applyFill="1" applyBorder="1" applyAlignment="1">
      <alignment horizontal="center"/>
    </xf>
    <xf numFmtId="2" fontId="21" fillId="36" borderId="23" xfId="0" applyNumberFormat="1" applyFont="1" applyFill="1" applyBorder="1" applyAlignment="1">
      <alignment horizontal="center"/>
    </xf>
    <xf numFmtId="0" fontId="20" fillId="0" borderId="0" xfId="0" applyFont="1" applyFill="1" applyBorder="1" applyAlignment="1">
      <alignment horizontal="center"/>
    </xf>
    <xf numFmtId="0" fontId="24" fillId="35" borderId="13" xfId="0" applyFont="1" applyFill="1" applyBorder="1" applyAlignment="1">
      <alignment horizontal="center"/>
    </xf>
    <xf numFmtId="1" fontId="24" fillId="35" borderId="13" xfId="0" applyNumberFormat="1" applyFont="1" applyFill="1" applyBorder="1" applyAlignment="1">
      <alignment horizontal="center"/>
    </xf>
    <xf numFmtId="0" fontId="16" fillId="38" borderId="0" xfId="0" applyFont="1" applyFill="1" applyAlignment="1">
      <alignment horizontal="center"/>
    </xf>
    <xf numFmtId="2" fontId="16" fillId="38" borderId="0" xfId="0" applyNumberFormat="1" applyFont="1" applyFill="1" applyAlignment="1">
      <alignment horizontal="center"/>
    </xf>
    <xf numFmtId="1" fontId="16" fillId="38" borderId="0" xfId="0" applyNumberFormat="1" applyFont="1" applyFill="1" applyAlignment="1">
      <alignment horizontal="center"/>
    </xf>
    <xf numFmtId="0" fontId="19" fillId="37" borderId="18" xfId="0" applyFont="1" applyFill="1" applyBorder="1" applyAlignment="1">
      <alignment horizontal="center" vertical="center"/>
    </xf>
    <xf numFmtId="0" fontId="19" fillId="37" borderId="21" xfId="0" applyFont="1" applyFill="1" applyBorder="1" applyAlignment="1">
      <alignment horizontal="center" vertical="center"/>
    </xf>
    <xf numFmtId="0" fontId="22" fillId="0" borderId="0" xfId="0" applyFont="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solid">
          <fgColor indexed="64"/>
          <bgColor theme="9" tint="0.79998168889431442"/>
        </patternFill>
      </fill>
      <alignment horizontal="center" vertical="bottom" textRotation="0" wrapText="0" indent="0" justifyLastLine="0" shrinkToFit="0" readingOrder="0"/>
      <border diagonalUp="0" diagonalDown="0">
        <left/>
        <right style="thin">
          <color theme="4" tint="0.39997558519241921"/>
        </right>
        <top style="thin">
          <color theme="4" tint="0.39997558519241921"/>
        </top>
        <bottom/>
        <vertical/>
        <horizontal/>
      </border>
    </dxf>
    <dxf>
      <font>
        <b val="0"/>
        <i val="0"/>
        <strike val="0"/>
        <condense val="0"/>
        <extend val="0"/>
        <outline val="0"/>
        <shadow val="0"/>
        <u val="none"/>
        <vertAlign val="baseline"/>
        <sz val="11"/>
        <color theme="1"/>
        <name val="Calibri"/>
        <scheme val="minor"/>
      </font>
      <numFmt numFmtId="1" formatCode="0"/>
      <fill>
        <patternFill patternType="solid">
          <fgColor indexed="64"/>
          <bgColor theme="9" tint="0.79998168889431442"/>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outline="0">
        <left/>
        <right/>
        <top style="thin">
          <color theme="4" tint="0.39997558519241921"/>
        </top>
        <bottom/>
      </border>
    </dxf>
    <dxf>
      <border outline="0">
        <top style="thin">
          <color indexed="64"/>
        </top>
      </border>
    </dxf>
    <dxf>
      <font>
        <b/>
        <i val="0"/>
        <strike val="0"/>
        <condense val="0"/>
        <extend val="0"/>
        <outline val="0"/>
        <shadow val="0"/>
        <u val="none"/>
        <vertAlign val="baseline"/>
        <sz val="11"/>
        <color theme="0"/>
        <name val="Calibri"/>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color theme="0"/>
      </font>
      <fill>
        <patternFill>
          <bgColor theme="2" tint="-0.499984740745262"/>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theme="4"/>
      </font>
      <fill>
        <patternFill>
          <bgColor theme="2"/>
        </patternFill>
      </fill>
      <border diagonalUp="0" diagonalDown="0">
        <left/>
        <right/>
        <top/>
        <bottom/>
        <vertical/>
        <horizontal/>
      </border>
    </dxf>
    <dxf>
      <font>
        <b/>
        <i val="0"/>
        <color theme="0"/>
      </font>
      <fill>
        <patternFill patternType="solid">
          <fgColor theme="5"/>
          <bgColor theme="2" tint="-0.499984740745262"/>
        </patternFill>
      </fill>
      <border>
        <left style="thin">
          <color theme="3"/>
        </left>
        <right style="thin">
          <color theme="3"/>
        </right>
      </border>
    </dxf>
    <dxf>
      <font>
        <color theme="3" tint="-0.499984740745262"/>
      </font>
    </dxf>
  </dxfs>
  <tableStyles count="1" defaultTableStyle="TableStyleMedium2" defaultPivotStyle="PivotStyleLight16">
    <tableStyle name="Home Inventory Table" pivot="0" count="7">
      <tableStyleElement type="wholeTable" dxfId="19"/>
      <tableStyleElement type="headerRow" dxfId="18"/>
      <tableStyleElement type="totalRow" dxfId="17"/>
      <tableStyleElement type="lastColumn" dxfId="16"/>
      <tableStyleElement type="firstRowStripe" dxfId="15"/>
      <tableStyleElement type="firstColumnStripe" dxfId="14"/>
      <tableStyleElement type="firstTotalCell"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Pt>
            <c:idx val="2"/>
            <c:bubble3D val="0"/>
            <c:spPr>
              <a:solidFill>
                <a:schemeClr val="accent3"/>
              </a:solidFill>
              <a:ln>
                <a:noFill/>
              </a:ln>
              <a:effectLst>
                <a:outerShdw blurRad="63500" sx="102000" sy="102000" algn="ctr" rotWithShape="0">
                  <a:prstClr val="black">
                    <a:alpha val="20000"/>
                  </a:prstClr>
                </a:outerShdw>
              </a:effectLst>
            </c:spPr>
          </c:dPt>
          <c:dPt>
            <c:idx val="3"/>
            <c:bubble3D val="0"/>
            <c:spPr>
              <a:solidFill>
                <a:schemeClr val="accent4"/>
              </a:solidFill>
              <a:ln>
                <a:noFill/>
              </a:ln>
              <a:effectLst>
                <a:outerShdw blurRad="63500" sx="102000" sy="102000" algn="ctr" rotWithShape="0">
                  <a:prstClr val="black">
                    <a:alpha val="20000"/>
                  </a:prstClr>
                </a:outerShdw>
              </a:effectLst>
            </c:spPr>
          </c:dPt>
          <c:dPt>
            <c:idx val="4"/>
            <c:bubble3D val="0"/>
            <c:spPr>
              <a:solidFill>
                <a:schemeClr val="accent5"/>
              </a:solidFill>
              <a:ln>
                <a:noFill/>
              </a:ln>
              <a:effectLst>
                <a:outerShdw blurRad="63500" sx="102000" sy="102000" algn="ctr" rotWithShape="0">
                  <a:prstClr val="black">
                    <a:alpha val="20000"/>
                  </a:prstClr>
                </a:outerShdw>
              </a:effectLst>
            </c:spPr>
          </c:dPt>
          <c:dPt>
            <c:idx val="5"/>
            <c:bubble3D val="0"/>
            <c:spPr>
              <a:solidFill>
                <a:schemeClr val="accent6"/>
              </a:solidFill>
              <a:ln>
                <a:noFill/>
              </a:ln>
              <a:effectLst>
                <a:outerShdw blurRad="63500" sx="102000" sy="102000" algn="ctr" rotWithShape="0">
                  <a:prstClr val="black">
                    <a:alpha val="20000"/>
                  </a:prstClr>
                </a:outerShdw>
              </a:effectLst>
            </c:spPr>
          </c:dPt>
          <c:dPt>
            <c:idx val="6"/>
            <c:bubble3D val="0"/>
            <c:spPr>
              <a:solidFill>
                <a:schemeClr val="accent1">
                  <a:lumMod val="60000"/>
                </a:schemeClr>
              </a:solidFill>
              <a:ln>
                <a:noFill/>
              </a:ln>
              <a:effectLst>
                <a:outerShdw blurRad="63500" sx="102000" sy="102000" algn="ctr" rotWithShape="0">
                  <a:prstClr val="black">
                    <a:alpha val="20000"/>
                  </a:prstClr>
                </a:outerShdw>
              </a:effectLst>
            </c:spPr>
          </c:dPt>
          <c:dPt>
            <c:idx val="7"/>
            <c:bubble3D val="0"/>
            <c:spPr>
              <a:solidFill>
                <a:schemeClr val="accent2">
                  <a:lumMod val="60000"/>
                </a:schemeClr>
              </a:solidFill>
              <a:ln>
                <a:noFill/>
              </a:ln>
              <a:effectLst>
                <a:outerShdw blurRad="63500" sx="102000" sy="102000" algn="ctr" rotWithShape="0">
                  <a:prstClr val="black">
                    <a:alpha val="20000"/>
                  </a:prstClr>
                </a:outerShdw>
              </a:effectLst>
            </c:spPr>
          </c:dPt>
          <c:dPt>
            <c:idx val="8"/>
            <c:bubble3D val="0"/>
            <c:spPr>
              <a:solidFill>
                <a:schemeClr val="accent3">
                  <a:lumMod val="60000"/>
                </a:schemeClr>
              </a:solidFill>
              <a:ln>
                <a:noFill/>
              </a:ln>
              <a:effectLst>
                <a:outerShdw blurRad="63500" sx="102000" sy="102000" algn="ctr" rotWithShape="0">
                  <a:prstClr val="black">
                    <a:alpha val="20000"/>
                  </a:prstClr>
                </a:outerShdw>
              </a:effectLst>
            </c:spPr>
          </c:dPt>
          <c:dPt>
            <c:idx val="9"/>
            <c:bubble3D val="0"/>
            <c:spPr>
              <a:solidFill>
                <a:schemeClr val="accent4">
                  <a:lumMod val="60000"/>
                </a:schemeClr>
              </a:solidFill>
              <a:ln>
                <a:noFill/>
              </a:ln>
              <a:effectLst>
                <a:outerShdw blurRad="63500" sx="102000" sy="102000" algn="ctr" rotWithShape="0">
                  <a:prstClr val="black">
                    <a:alpha val="20000"/>
                  </a:prstClr>
                </a:outerShdw>
              </a:effectLst>
            </c:spPr>
          </c:dPt>
          <c:dPt>
            <c:idx val="10"/>
            <c:bubble3D val="0"/>
            <c:spPr>
              <a:solidFill>
                <a:schemeClr val="accent5">
                  <a:lumMod val="60000"/>
                </a:schemeClr>
              </a:solidFill>
              <a:ln>
                <a:noFill/>
              </a:ln>
              <a:effectLst>
                <a:outerShdw blurRad="63500" sx="102000" sy="102000" algn="ctr" rotWithShape="0">
                  <a:prstClr val="black">
                    <a:alpha val="20000"/>
                  </a:prstClr>
                </a:outerShdw>
              </a:effectLst>
            </c:spPr>
          </c:dPt>
          <c:dLbls>
            <c:dLbl>
              <c:idx val="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1"/>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1"/>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2"/>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2"/>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3"/>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3"/>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4"/>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4"/>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5"/>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5"/>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6"/>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6"/>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1">
                          <a:lumMod val="60000"/>
                        </a:schemeClr>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7"/>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2">
                          <a:lumMod val="60000"/>
                        </a:schemeClr>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8"/>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3">
                          <a:lumMod val="60000"/>
                        </a:schemeClr>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9"/>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4">
                          <a:lumMod val="60000"/>
                        </a:schemeClr>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dLbl>
              <c:idx val="1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5">
                          <a:lumMod val="60000"/>
                        </a:schemeClr>
                      </a:solidFill>
                      <a:latin typeface="+mn-lt"/>
                      <a:ea typeface="+mn-ea"/>
                      <a:cs typeface="+mn-cs"/>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spPr>
              <a:solidFill>
                <a:sysClr val="window" lastClr="FFFFFF"/>
              </a:solidFill>
              <a:ln>
                <a:solidFill>
                  <a:srgbClr val="5B9BD5"/>
                </a:solidFill>
              </a:ln>
              <a:effectLst/>
            </c:spPr>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'Gear Weight Checklist'!$J$8:$J$18</c:f>
              <c:strCache>
                <c:ptCount val="10"/>
                <c:pt idx="0">
                  <c:v>The BIG Three (+1)</c:v>
                </c:pt>
                <c:pt idx="1">
                  <c:v>Cooking Gear</c:v>
                </c:pt>
                <c:pt idx="2">
                  <c:v>Hydration System</c:v>
                </c:pt>
                <c:pt idx="3">
                  <c:v>Tech Gear</c:v>
                </c:pt>
                <c:pt idx="4">
                  <c:v>Others</c:v>
                </c:pt>
                <c:pt idx="5">
                  <c:v>Dummy</c:v>
                </c:pt>
                <c:pt idx="6">
                  <c:v>Dummy 1</c:v>
                </c:pt>
                <c:pt idx="7">
                  <c:v>Dummy 2</c:v>
                </c:pt>
                <c:pt idx="8">
                  <c:v>Dummy 3</c:v>
                </c:pt>
                <c:pt idx="9">
                  <c:v>Dummy 4</c:v>
                </c:pt>
              </c:strCache>
            </c:strRef>
          </c:cat>
          <c:val>
            <c:numRef>
              <c:f>'Gear Weight Checklist'!$L$8:$L$18</c:f>
              <c:numCache>
                <c:formatCode>0.00</c:formatCode>
                <c:ptCount val="11"/>
                <c:pt idx="0">
                  <c:v>6.7025000000000006</c:v>
                </c:pt>
                <c:pt idx="1">
                  <c:v>0.80937500000000007</c:v>
                </c:pt>
                <c:pt idx="2">
                  <c:v>0.61250000000000004</c:v>
                </c:pt>
                <c:pt idx="3">
                  <c:v>1.2884375000000001</c:v>
                </c:pt>
                <c:pt idx="4">
                  <c:v>3.4781250000000004</c:v>
                </c:pt>
                <c:pt idx="5">
                  <c:v>0</c:v>
                </c:pt>
                <c:pt idx="6">
                  <c:v>0</c:v>
                </c:pt>
                <c:pt idx="7">
                  <c:v>0</c:v>
                </c:pt>
                <c:pt idx="8">
                  <c:v>0</c:v>
                </c:pt>
                <c:pt idx="9">
                  <c:v>0</c:v>
                </c:pt>
              </c:numCache>
            </c:numRef>
          </c:val>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9526</xdr:colOff>
      <xdr:row>3</xdr:row>
      <xdr:rowOff>123825</xdr:rowOff>
    </xdr:from>
    <xdr:to>
      <xdr:col>9</xdr:col>
      <xdr:colOff>542926</xdr:colOff>
      <xdr:row>27</xdr:row>
      <xdr:rowOff>125815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xdr:colOff>
      <xdr:row>30</xdr:row>
      <xdr:rowOff>0</xdr:rowOff>
    </xdr:from>
    <xdr:to>
      <xdr:col>12</xdr:col>
      <xdr:colOff>1</xdr:colOff>
      <xdr:row>34</xdr:row>
      <xdr:rowOff>123825</xdr:rowOff>
    </xdr:to>
    <mc:AlternateContent xmlns:mc="http://schemas.openxmlformats.org/markup-compatibility/2006">
      <mc:Choice xmlns:sle15="http://schemas.microsoft.com/office/drawing/2012/slicer" Requires="sle15">
        <xdr:graphicFrame macro="">
          <xdr:nvGraphicFramePr>
            <xdr:cNvPr id="18"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3981451" y="6048375"/>
              <a:ext cx="9124950" cy="885825"/>
            </a:xfrm>
            <a:prstGeom prst="rect">
              <a:avLst/>
            </a:prstGeom>
            <a:solidFill>
              <a:prstClr val="white"/>
            </a:solidFill>
            <a:ln w="1">
              <a:solidFill>
                <a:prstClr val="green"/>
              </a:solidFill>
            </a:ln>
          </xdr:spPr>
          <xdr:txBody>
            <a:bodyPr vertOverflow="clip" horzOverflow="clip"/>
            <a:lstStyle/>
            <a:p>
              <a:r>
                <a:rPr lang="de-DE"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8</xdr:col>
      <xdr:colOff>2000250</xdr:colOff>
      <xdr:row>26</xdr:row>
      <xdr:rowOff>76200</xdr:rowOff>
    </xdr:from>
    <xdr:to>
      <xdr:col>11</xdr:col>
      <xdr:colOff>1190626</xdr:colOff>
      <xdr:row>28</xdr:row>
      <xdr:rowOff>161925</xdr:rowOff>
    </xdr:to>
    <xdr:sp macro="" textlink="">
      <xdr:nvSpPr>
        <xdr:cNvPr id="20" name="Data Entry Tip" descr="To add new table rows for inventory items, select the last cell in the table above the Totals row, such as cell K16, and then press the Tab key. &#10;(This note will not print.)&#10;" title="Data entry tip"/>
        <xdr:cNvSpPr txBox="1"/>
      </xdr:nvSpPr>
      <xdr:spPr>
        <a:xfrm>
          <a:off x="4943475" y="5362575"/>
          <a:ext cx="4352926"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a:solidFill>
                <a:srgbClr val="C00000"/>
              </a:solidFill>
              <a:latin typeface="+mn-lt"/>
            </a:rPr>
            <a:t>To add new table rows for inventory items, select the last cell in the table above the Totals row, such as cell F77 , and then press the Tab key. Copy the formula</a:t>
          </a:r>
          <a:r>
            <a:rPr lang="en-US" sz="1000" b="0" baseline="0">
              <a:solidFill>
                <a:srgbClr val="C00000"/>
              </a:solidFill>
              <a:latin typeface="+mn-lt"/>
            </a:rPr>
            <a:t> from cell F77 and paste it into new cell e.g. F78.</a:t>
          </a:r>
          <a:r>
            <a:rPr lang="en-US" sz="1000" b="0">
              <a:solidFill>
                <a:srgbClr val="C00000"/>
              </a:solidFill>
              <a:latin typeface="+mn-lt"/>
            </a:rPr>
            <a:t> </a:t>
          </a:r>
          <a:r>
            <a:rPr lang="en-US" sz="1000" b="0" u="sng">
              <a:solidFill>
                <a:srgbClr val="C00000"/>
              </a:solidFill>
              <a:latin typeface="+mn-lt"/>
            </a:rPr>
            <a:t>This note will not print.</a:t>
          </a:r>
        </a:p>
      </xdr:txBody>
    </xdr:sp>
    <xdr:clientData fPrintsWithSheet="0"/>
  </xdr:twoCellAnchor>
  <xdr:twoCellAnchor>
    <xdr:from>
      <xdr:col>9</xdr:col>
      <xdr:colOff>95250</xdr:colOff>
      <xdr:row>2</xdr:row>
      <xdr:rowOff>104775</xdr:rowOff>
    </xdr:from>
    <xdr:to>
      <xdr:col>11</xdr:col>
      <xdr:colOff>1323976</xdr:colOff>
      <xdr:row>5</xdr:row>
      <xdr:rowOff>9525</xdr:rowOff>
    </xdr:to>
    <xdr:sp macro="" textlink="">
      <xdr:nvSpPr>
        <xdr:cNvPr id="5" name="Data Entry Tip" descr="To add new table rows for inventory items, select the last cell in the table above the Totals row, such as cell K16, and then press the Tab key. &#10;(This note will not print.)&#10;" title="Data entry tip"/>
        <xdr:cNvSpPr txBox="1"/>
      </xdr:nvSpPr>
      <xdr:spPr>
        <a:xfrm>
          <a:off x="5076825" y="638175"/>
          <a:ext cx="4352926"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a:solidFill>
                <a:srgbClr val="C00000"/>
              </a:solidFill>
              <a:latin typeface="+mn-lt"/>
            </a:rPr>
            <a:t>To add new category for inventory items, hold</a:t>
          </a:r>
          <a:r>
            <a:rPr lang="en-US" sz="1000" b="0" baseline="0">
              <a:solidFill>
                <a:srgbClr val="C00000"/>
              </a:solidFill>
              <a:latin typeface="+mn-lt"/>
            </a:rPr>
            <a:t> and drag down the right most corner of the</a:t>
          </a:r>
          <a:r>
            <a:rPr lang="en-US" sz="1000" b="0">
              <a:solidFill>
                <a:srgbClr val="C00000"/>
              </a:solidFill>
              <a:latin typeface="+mn-lt"/>
            </a:rPr>
            <a:t> yellow table below. Add category name and you're</a:t>
          </a:r>
          <a:r>
            <a:rPr lang="en-US" sz="1000" b="0" baseline="0">
              <a:solidFill>
                <a:srgbClr val="C00000"/>
              </a:solidFill>
              <a:latin typeface="+mn-lt"/>
            </a:rPr>
            <a:t> done.</a:t>
          </a:r>
          <a:r>
            <a:rPr lang="en-US" sz="1000" b="0">
              <a:solidFill>
                <a:srgbClr val="C00000"/>
              </a:solidFill>
              <a:latin typeface="+mn-lt"/>
            </a:rPr>
            <a:t> </a:t>
          </a:r>
          <a:r>
            <a:rPr lang="en-US" sz="1000" b="0" u="sng">
              <a:solidFill>
                <a:srgbClr val="C00000"/>
              </a:solidFill>
              <a:latin typeface="+mn-lt"/>
            </a:rPr>
            <a:t>This note will not print.</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lick a gear category below to filter your list. Hold Ctrl to select multiple categories." columnCount="5" style="SlicerStyleDark2" rowHeight="241300"/>
</slicers>
</file>

<file path=xl/tables/table1.xml><?xml version="1.0" encoding="utf-8"?>
<table xmlns="http://schemas.openxmlformats.org/spreadsheetml/2006/main" id="2" name="Table2" displayName="Table2" ref="H37:L79" totalsRowShown="0" headerRowDxfId="12" tableBorderDxfId="11">
  <autoFilter ref="H37:L79">
    <filterColumn colId="0" hiddenButton="1"/>
    <filterColumn colId="1" hiddenButton="1"/>
    <filterColumn colId="2" hiddenButton="1"/>
    <filterColumn colId="3" hiddenButton="1"/>
    <filterColumn colId="4" hiddenButton="1"/>
  </autoFilter>
  <tableColumns count="5">
    <tableColumn id="2" name="Name" dataDxfId="10"/>
    <tableColumn id="3" name="Category" dataDxfId="9"/>
    <tableColumn id="5" name="Description" dataDxfId="8"/>
    <tableColumn id="8" name="Weight (g)" dataDxfId="7"/>
    <tableColumn id="9" name="Weight (oz)" dataDxfId="6"/>
  </tableColumns>
  <tableStyleInfo name="TableStyleMedium2" showFirstColumn="0" showLastColumn="0" showRowStripes="1" showColumnStripes="0"/>
</table>
</file>

<file path=xl/tables/table2.xml><?xml version="1.0" encoding="utf-8"?>
<table xmlns="http://schemas.openxmlformats.org/spreadsheetml/2006/main" id="9" name="Table9" displayName="Table9" ref="J7:L17" totalsRowShown="0" headerRowDxfId="5" dataDxfId="4" tableBorderDxfId="3">
  <autoFilter ref="J7:L17"/>
  <tableColumns count="3">
    <tableColumn id="1" name="Category" dataDxfId="2"/>
    <tableColumn id="2" name="Weight (g)" dataDxfId="1">
      <calculatedColumnFormula>SUMIF(I:I,J8,K:K)</calculatedColumnFormula>
    </tableColumn>
    <tableColumn id="3" name="Weight (lbs)" dataDxfId="0">
      <calculatedColumnFormula>(SUMIF(I:I,J8,L:L)/16)</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1:L80"/>
  <sheetViews>
    <sheetView showGridLines="0" tabSelected="1" topLeftCell="A55" workbookViewId="0">
      <selection activeCell="K78" sqref="K78"/>
    </sheetView>
  </sheetViews>
  <sheetFormatPr defaultRowHeight="15" x14ac:dyDescent="0.25"/>
  <cols>
    <col min="7" max="7" width="4.85546875" customWidth="1"/>
    <col min="8" max="8" width="39.28515625" customWidth="1"/>
    <col min="9" max="9" width="30.5703125" customWidth="1"/>
    <col min="10" max="10" width="26.42578125" customWidth="1"/>
    <col min="11" max="11" width="20.42578125" customWidth="1"/>
    <col min="12" max="12" width="20.140625" customWidth="1"/>
    <col min="13" max="13" width="15" bestFit="1" customWidth="1"/>
    <col min="14" max="14" width="16.7109375" customWidth="1"/>
  </cols>
  <sheetData>
    <row r="1" spans="8:12" x14ac:dyDescent="0.25">
      <c r="H1" s="35" t="s">
        <v>56</v>
      </c>
      <c r="I1" s="35"/>
      <c r="J1" s="35"/>
      <c r="K1" s="35"/>
      <c r="L1" s="35"/>
    </row>
    <row r="2" spans="8:12" ht="27" customHeight="1" x14ac:dyDescent="0.25">
      <c r="H2" s="35"/>
      <c r="I2" s="35"/>
      <c r="J2" s="35"/>
      <c r="K2" s="35"/>
      <c r="L2" s="35"/>
    </row>
    <row r="7" spans="8:12" ht="18.75" x14ac:dyDescent="0.3">
      <c r="J7" s="27" t="s">
        <v>0</v>
      </c>
      <c r="K7" s="19" t="s">
        <v>44</v>
      </c>
      <c r="L7" s="19" t="s">
        <v>51</v>
      </c>
    </row>
    <row r="8" spans="8:12" ht="15.75" x14ac:dyDescent="0.25">
      <c r="J8" s="22" t="s">
        <v>46</v>
      </c>
      <c r="K8" s="20">
        <f t="shared" ref="K8:K17" si="0">SUMIF(I:I,J8,K:K)</f>
        <v>3064</v>
      </c>
      <c r="L8" s="21">
        <f t="shared" ref="L8:L17" si="1">(SUMIF(I:I,J8,L:L)/16)</f>
        <v>6.7025000000000006</v>
      </c>
    </row>
    <row r="9" spans="8:12" ht="15.75" x14ac:dyDescent="0.25">
      <c r="J9" s="22" t="s">
        <v>10</v>
      </c>
      <c r="K9" s="20">
        <f t="shared" si="0"/>
        <v>370</v>
      </c>
      <c r="L9" s="21">
        <f t="shared" si="1"/>
        <v>0.80937500000000007</v>
      </c>
    </row>
    <row r="10" spans="8:12" ht="15.75" x14ac:dyDescent="0.25">
      <c r="J10" s="22" t="s">
        <v>18</v>
      </c>
      <c r="K10" s="20">
        <f t="shared" si="0"/>
        <v>280</v>
      </c>
      <c r="L10" s="21">
        <f t="shared" si="1"/>
        <v>0.61250000000000004</v>
      </c>
    </row>
    <row r="11" spans="8:12" ht="15.75" x14ac:dyDescent="0.25">
      <c r="J11" s="22" t="s">
        <v>26</v>
      </c>
      <c r="K11" s="20">
        <f t="shared" si="0"/>
        <v>589</v>
      </c>
      <c r="L11" s="21">
        <f t="shared" si="1"/>
        <v>1.2884375000000001</v>
      </c>
    </row>
    <row r="12" spans="8:12" ht="15.75" x14ac:dyDescent="0.25">
      <c r="J12" s="22" t="s">
        <v>35</v>
      </c>
      <c r="K12" s="20">
        <f t="shared" si="0"/>
        <v>1590</v>
      </c>
      <c r="L12" s="21">
        <f t="shared" si="1"/>
        <v>3.4781250000000004</v>
      </c>
    </row>
    <row r="13" spans="8:12" ht="15.75" x14ac:dyDescent="0.25">
      <c r="J13" s="22" t="s">
        <v>47</v>
      </c>
      <c r="K13" s="20">
        <f t="shared" si="0"/>
        <v>0</v>
      </c>
      <c r="L13" s="21">
        <f t="shared" si="1"/>
        <v>0</v>
      </c>
    </row>
    <row r="14" spans="8:12" ht="15.75" x14ac:dyDescent="0.25">
      <c r="J14" s="22" t="s">
        <v>48</v>
      </c>
      <c r="K14" s="20">
        <f t="shared" si="0"/>
        <v>0</v>
      </c>
      <c r="L14" s="21">
        <f t="shared" si="1"/>
        <v>0</v>
      </c>
    </row>
    <row r="15" spans="8:12" ht="15.75" x14ac:dyDescent="0.25">
      <c r="J15" s="22" t="s">
        <v>49</v>
      </c>
      <c r="K15" s="20">
        <f t="shared" si="0"/>
        <v>0</v>
      </c>
      <c r="L15" s="21">
        <f t="shared" si="1"/>
        <v>0</v>
      </c>
    </row>
    <row r="16" spans="8:12" ht="15.75" x14ac:dyDescent="0.25">
      <c r="J16" s="22" t="s">
        <v>50</v>
      </c>
      <c r="K16" s="20">
        <f t="shared" si="0"/>
        <v>0</v>
      </c>
      <c r="L16" s="21">
        <f t="shared" si="1"/>
        <v>0</v>
      </c>
    </row>
    <row r="17" spans="10:12" ht="15.75" x14ac:dyDescent="0.25">
      <c r="J17" s="22" t="s">
        <v>52</v>
      </c>
      <c r="K17" s="20">
        <f t="shared" si="0"/>
        <v>0</v>
      </c>
      <c r="L17" s="21">
        <f t="shared" si="1"/>
        <v>0</v>
      </c>
    </row>
    <row r="22" spans="10:12" ht="15.75" thickBot="1" x14ac:dyDescent="0.3"/>
    <row r="23" spans="10:12" ht="15.75" x14ac:dyDescent="0.25">
      <c r="J23" s="33" t="s">
        <v>53</v>
      </c>
      <c r="K23" s="23" t="s">
        <v>54</v>
      </c>
      <c r="L23" s="24" t="s">
        <v>55</v>
      </c>
    </row>
    <row r="24" spans="10:12" ht="16.5" thickBot="1" x14ac:dyDescent="0.3">
      <c r="J24" s="34"/>
      <c r="K24" s="25">
        <f>SUM(Table9[Weight (g)])</f>
        <v>5893</v>
      </c>
      <c r="L24" s="26">
        <f>SUM(Table9[Weight (lbs)])</f>
        <v>12.890937500000001</v>
      </c>
    </row>
    <row r="36" spans="7:12" hidden="1" x14ac:dyDescent="0.25">
      <c r="G36" s="1"/>
      <c r="H36" s="1"/>
      <c r="I36" s="1"/>
      <c r="J36" s="1"/>
      <c r="K36" s="2">
        <v>3.5000000000000003E-2</v>
      </c>
    </row>
    <row r="37" spans="7:12" x14ac:dyDescent="0.25">
      <c r="H37" s="15" t="s">
        <v>43</v>
      </c>
      <c r="I37" s="15" t="s">
        <v>0</v>
      </c>
      <c r="J37" s="15" t="s">
        <v>42</v>
      </c>
      <c r="K37" s="15" t="s">
        <v>44</v>
      </c>
      <c r="L37" s="16" t="s">
        <v>45</v>
      </c>
    </row>
    <row r="38" spans="7:12" x14ac:dyDescent="0.25">
      <c r="H38" s="10" t="s">
        <v>1</v>
      </c>
      <c r="I38" s="3" t="s">
        <v>2</v>
      </c>
      <c r="J38" s="3" t="s">
        <v>3</v>
      </c>
      <c r="K38" s="4">
        <v>880</v>
      </c>
      <c r="L38" s="5">
        <f>K38*$K$36</f>
        <v>30.800000000000004</v>
      </c>
    </row>
    <row r="39" spans="7:12" x14ac:dyDescent="0.25">
      <c r="H39" s="17" t="s">
        <v>41</v>
      </c>
      <c r="I39" s="11" t="s">
        <v>46</v>
      </c>
      <c r="J39" s="11" t="s">
        <v>4</v>
      </c>
      <c r="K39" s="12">
        <v>835</v>
      </c>
      <c r="L39" s="14">
        <f>K39*$K$36</f>
        <v>29.225000000000001</v>
      </c>
    </row>
    <row r="40" spans="7:12" x14ac:dyDescent="0.25">
      <c r="H40" s="17" t="s">
        <v>5</v>
      </c>
      <c r="I40" s="11" t="s">
        <v>2</v>
      </c>
      <c r="J40" s="11" t="s">
        <v>6</v>
      </c>
      <c r="K40" s="12">
        <v>1009</v>
      </c>
      <c r="L40" s="14">
        <f>K40*$K$36</f>
        <v>35.315000000000005</v>
      </c>
    </row>
    <row r="41" spans="7:12" x14ac:dyDescent="0.25">
      <c r="H41" s="17" t="s">
        <v>7</v>
      </c>
      <c r="I41" s="11" t="s">
        <v>2</v>
      </c>
      <c r="J41" s="11" t="s">
        <v>8</v>
      </c>
      <c r="K41" s="12">
        <v>340</v>
      </c>
      <c r="L41" s="14">
        <f>K41*$K$36</f>
        <v>11.9</v>
      </c>
    </row>
    <row r="42" spans="7:12" x14ac:dyDescent="0.25">
      <c r="H42" s="9"/>
      <c r="I42" s="6"/>
      <c r="J42" s="6"/>
      <c r="K42" s="7">
        <v>0</v>
      </c>
      <c r="L42" s="8">
        <f t="shared" ref="L42:L44" si="2">K42*$K$36</f>
        <v>0</v>
      </c>
    </row>
    <row r="43" spans="7:12" x14ac:dyDescent="0.25">
      <c r="H43" s="9"/>
      <c r="I43" s="11"/>
      <c r="J43" s="11"/>
      <c r="K43" s="12">
        <v>0</v>
      </c>
      <c r="L43" s="13">
        <f t="shared" si="2"/>
        <v>0</v>
      </c>
    </row>
    <row r="44" spans="7:12" x14ac:dyDescent="0.25">
      <c r="H44" s="9"/>
      <c r="I44" s="11"/>
      <c r="J44" s="11"/>
      <c r="K44" s="12">
        <v>0</v>
      </c>
      <c r="L44" s="13">
        <f t="shared" si="2"/>
        <v>0</v>
      </c>
    </row>
    <row r="45" spans="7:12" x14ac:dyDescent="0.25">
      <c r="H45" s="18"/>
      <c r="I45" s="18"/>
      <c r="J45" s="18"/>
      <c r="K45" s="18"/>
      <c r="L45" s="18"/>
    </row>
    <row r="46" spans="7:12" x14ac:dyDescent="0.25">
      <c r="H46" s="17" t="s">
        <v>9</v>
      </c>
      <c r="I46" s="11" t="s">
        <v>10</v>
      </c>
      <c r="J46" s="11" t="s">
        <v>11</v>
      </c>
      <c r="K46" s="12">
        <v>90</v>
      </c>
      <c r="L46" s="14">
        <f>K46*$K$36</f>
        <v>3.1500000000000004</v>
      </c>
    </row>
    <row r="47" spans="7:12" x14ac:dyDescent="0.25">
      <c r="H47" s="17" t="s">
        <v>12</v>
      </c>
      <c r="I47" s="11" t="s">
        <v>10</v>
      </c>
      <c r="J47" s="11" t="s">
        <v>13</v>
      </c>
      <c r="K47" s="12">
        <v>200</v>
      </c>
      <c r="L47" s="14">
        <f>K47*$K$36</f>
        <v>7.0000000000000009</v>
      </c>
    </row>
    <row r="48" spans="7:12" x14ac:dyDescent="0.25">
      <c r="H48" s="17" t="s">
        <v>14</v>
      </c>
      <c r="I48" s="11" t="s">
        <v>10</v>
      </c>
      <c r="J48" s="11" t="s">
        <v>15</v>
      </c>
      <c r="K48" s="12">
        <v>70</v>
      </c>
      <c r="L48" s="14">
        <f>K48*$K$36</f>
        <v>2.4500000000000002</v>
      </c>
    </row>
    <row r="49" spans="8:12" x14ac:dyDescent="0.25">
      <c r="H49" s="17" t="s">
        <v>16</v>
      </c>
      <c r="I49" s="11" t="s">
        <v>10</v>
      </c>
      <c r="J49" s="11" t="s">
        <v>17</v>
      </c>
      <c r="K49" s="12">
        <v>10</v>
      </c>
      <c r="L49" s="14">
        <f>K49*$K$36</f>
        <v>0.35000000000000003</v>
      </c>
    </row>
    <row r="50" spans="8:12" x14ac:dyDescent="0.25">
      <c r="H50" s="9"/>
      <c r="I50" s="6"/>
      <c r="J50" s="6"/>
      <c r="K50" s="7">
        <v>0</v>
      </c>
      <c r="L50" s="8">
        <f t="shared" ref="L50:L52" si="3">K50*$K$36</f>
        <v>0</v>
      </c>
    </row>
    <row r="51" spans="8:12" x14ac:dyDescent="0.25">
      <c r="H51" s="9"/>
      <c r="I51" s="11"/>
      <c r="J51" s="11"/>
      <c r="K51" s="12">
        <v>0</v>
      </c>
      <c r="L51" s="13">
        <f t="shared" si="3"/>
        <v>0</v>
      </c>
    </row>
    <row r="52" spans="8:12" x14ac:dyDescent="0.25">
      <c r="H52" s="9"/>
      <c r="I52" s="11"/>
      <c r="J52" s="11"/>
      <c r="K52" s="12">
        <v>0</v>
      </c>
      <c r="L52" s="13">
        <f t="shared" si="3"/>
        <v>0</v>
      </c>
    </row>
    <row r="53" spans="8:12" x14ac:dyDescent="0.25">
      <c r="H53" s="18"/>
      <c r="I53" s="18"/>
      <c r="J53" s="18"/>
      <c r="K53" s="18"/>
      <c r="L53" s="18"/>
    </row>
    <row r="54" spans="8:12" x14ac:dyDescent="0.25">
      <c r="H54" s="17" t="s">
        <v>39</v>
      </c>
      <c r="I54" s="11" t="s">
        <v>18</v>
      </c>
      <c r="J54" s="11" t="s">
        <v>19</v>
      </c>
      <c r="K54" s="12">
        <v>150</v>
      </c>
      <c r="L54" s="14">
        <f>K54*$K$36</f>
        <v>5.2500000000000009</v>
      </c>
    </row>
    <row r="55" spans="8:12" x14ac:dyDescent="0.25">
      <c r="H55" s="17" t="s">
        <v>40</v>
      </c>
      <c r="I55" s="11" t="s">
        <v>18</v>
      </c>
      <c r="J55" s="11" t="s">
        <v>20</v>
      </c>
      <c r="K55" s="12">
        <v>30</v>
      </c>
      <c r="L55" s="14">
        <f>K55*$K$36</f>
        <v>1.05</v>
      </c>
    </row>
    <row r="56" spans="8:12" x14ac:dyDescent="0.25">
      <c r="H56" s="17" t="s">
        <v>21</v>
      </c>
      <c r="I56" s="11" t="s">
        <v>18</v>
      </c>
      <c r="J56" s="11" t="s">
        <v>22</v>
      </c>
      <c r="K56" s="12">
        <v>85</v>
      </c>
      <c r="L56" s="14">
        <f>K56*$K$36</f>
        <v>2.9750000000000001</v>
      </c>
    </row>
    <row r="57" spans="8:12" x14ac:dyDescent="0.25">
      <c r="H57" s="17" t="s">
        <v>23</v>
      </c>
      <c r="I57" s="11" t="s">
        <v>18</v>
      </c>
      <c r="J57" s="11" t="s">
        <v>24</v>
      </c>
      <c r="K57" s="12">
        <v>15</v>
      </c>
      <c r="L57" s="14">
        <f>K57*$K$36</f>
        <v>0.52500000000000002</v>
      </c>
    </row>
    <row r="58" spans="8:12" x14ac:dyDescent="0.25">
      <c r="H58" s="9"/>
      <c r="I58" s="6"/>
      <c r="J58" s="6"/>
      <c r="K58" s="7">
        <v>0</v>
      </c>
      <c r="L58" s="8">
        <f t="shared" ref="L58:L60" si="4">K58*$K$36</f>
        <v>0</v>
      </c>
    </row>
    <row r="59" spans="8:12" x14ac:dyDescent="0.25">
      <c r="H59" s="9"/>
      <c r="I59" s="11"/>
      <c r="J59" s="11"/>
      <c r="K59" s="12">
        <v>0</v>
      </c>
      <c r="L59" s="13">
        <f t="shared" si="4"/>
        <v>0</v>
      </c>
    </row>
    <row r="60" spans="8:12" x14ac:dyDescent="0.25">
      <c r="H60" s="9"/>
      <c r="I60" s="11"/>
      <c r="J60" s="11"/>
      <c r="K60" s="12">
        <v>0</v>
      </c>
      <c r="L60" s="13">
        <f t="shared" si="4"/>
        <v>0</v>
      </c>
    </row>
    <row r="61" spans="8:12" x14ac:dyDescent="0.25">
      <c r="H61" s="18"/>
      <c r="I61" s="18"/>
      <c r="J61" s="18"/>
      <c r="K61" s="18"/>
      <c r="L61" s="18"/>
    </row>
    <row r="62" spans="8:12" x14ac:dyDescent="0.25">
      <c r="H62" s="17" t="s">
        <v>25</v>
      </c>
      <c r="I62" s="11" t="s">
        <v>26</v>
      </c>
      <c r="J62" s="11" t="s">
        <v>27</v>
      </c>
      <c r="K62" s="12">
        <v>190</v>
      </c>
      <c r="L62" s="14">
        <f>K62*$K$36</f>
        <v>6.65</v>
      </c>
    </row>
    <row r="63" spans="8:12" x14ac:dyDescent="0.25">
      <c r="H63" s="17" t="s">
        <v>28</v>
      </c>
      <c r="I63" s="11" t="s">
        <v>26</v>
      </c>
      <c r="J63" s="11" t="s">
        <v>29</v>
      </c>
      <c r="K63" s="12">
        <v>43</v>
      </c>
      <c r="L63" s="14">
        <f>K63*$K$36</f>
        <v>1.5050000000000001</v>
      </c>
    </row>
    <row r="64" spans="8:12" x14ac:dyDescent="0.25">
      <c r="H64" s="17" t="s">
        <v>30</v>
      </c>
      <c r="I64" s="11" t="s">
        <v>26</v>
      </c>
      <c r="J64" s="11" t="s">
        <v>31</v>
      </c>
      <c r="K64" s="12">
        <v>190</v>
      </c>
      <c r="L64" s="14">
        <f>K64*$K$36</f>
        <v>6.65</v>
      </c>
    </row>
    <row r="65" spans="8:12" x14ac:dyDescent="0.25">
      <c r="H65" s="17" t="s">
        <v>32</v>
      </c>
      <c r="I65" s="11" t="s">
        <v>26</v>
      </c>
      <c r="J65" s="11" t="s">
        <v>33</v>
      </c>
      <c r="K65" s="12">
        <v>166</v>
      </c>
      <c r="L65" s="14">
        <f>K65*$K$36</f>
        <v>5.8100000000000005</v>
      </c>
    </row>
    <row r="66" spans="8:12" x14ac:dyDescent="0.25">
      <c r="H66" s="9"/>
      <c r="I66" s="6"/>
      <c r="J66" s="6"/>
      <c r="K66" s="7">
        <v>0</v>
      </c>
      <c r="L66" s="8">
        <f t="shared" ref="L66:L68" si="5">K66*$K$36</f>
        <v>0</v>
      </c>
    </row>
    <row r="67" spans="8:12" x14ac:dyDescent="0.25">
      <c r="H67" s="9"/>
      <c r="I67" s="11"/>
      <c r="J67" s="11"/>
      <c r="K67" s="12">
        <v>0</v>
      </c>
      <c r="L67" s="13">
        <f t="shared" si="5"/>
        <v>0</v>
      </c>
    </row>
    <row r="68" spans="8:12" x14ac:dyDescent="0.25">
      <c r="H68" s="9"/>
      <c r="I68" s="11"/>
      <c r="J68" s="11"/>
      <c r="K68" s="12">
        <v>0</v>
      </c>
      <c r="L68" s="13">
        <f t="shared" si="5"/>
        <v>0</v>
      </c>
    </row>
    <row r="69" spans="8:12" x14ac:dyDescent="0.25">
      <c r="H69" s="18"/>
      <c r="I69" s="18"/>
      <c r="J69" s="18"/>
      <c r="K69" s="18"/>
      <c r="L69" s="18"/>
    </row>
    <row r="70" spans="8:12" x14ac:dyDescent="0.25">
      <c r="H70" s="17" t="s">
        <v>34</v>
      </c>
      <c r="I70" s="11" t="s">
        <v>35</v>
      </c>
      <c r="J70" s="11" t="s">
        <v>36</v>
      </c>
      <c r="K70" s="12">
        <v>1100</v>
      </c>
      <c r="L70" s="14">
        <f>K70*$K$36</f>
        <v>38.500000000000007</v>
      </c>
    </row>
    <row r="71" spans="8:12" x14ac:dyDescent="0.25">
      <c r="H71" s="17" t="s">
        <v>37</v>
      </c>
      <c r="I71" s="11" t="s">
        <v>35</v>
      </c>
      <c r="J71" s="11" t="s">
        <v>38</v>
      </c>
      <c r="K71" s="12">
        <v>490</v>
      </c>
      <c r="L71" s="14">
        <f>K71*$K$36</f>
        <v>17.150000000000002</v>
      </c>
    </row>
    <row r="72" spans="8:12" x14ac:dyDescent="0.25">
      <c r="H72" s="9"/>
      <c r="I72" s="6"/>
      <c r="J72" s="6"/>
      <c r="K72" s="7">
        <v>0</v>
      </c>
      <c r="L72" s="14">
        <f>K72*$K$36</f>
        <v>0</v>
      </c>
    </row>
    <row r="73" spans="8:12" x14ac:dyDescent="0.25">
      <c r="H73" s="18"/>
      <c r="I73" s="18"/>
      <c r="J73" s="18"/>
      <c r="K73" s="18"/>
      <c r="L73" s="18"/>
    </row>
    <row r="74" spans="8:12" x14ac:dyDescent="0.25">
      <c r="H74" s="17"/>
      <c r="I74" s="11" t="s">
        <v>47</v>
      </c>
      <c r="J74" s="11"/>
      <c r="K74" s="12">
        <v>0</v>
      </c>
      <c r="L74" s="14">
        <f t="shared" ref="L74:L79" si="6">K74*$K$36</f>
        <v>0</v>
      </c>
    </row>
    <row r="75" spans="8:12" x14ac:dyDescent="0.25">
      <c r="H75" s="17"/>
      <c r="I75" s="11" t="s">
        <v>48</v>
      </c>
      <c r="J75" s="11"/>
      <c r="K75" s="12">
        <v>0</v>
      </c>
      <c r="L75" s="14">
        <f t="shared" si="6"/>
        <v>0</v>
      </c>
    </row>
    <row r="76" spans="8:12" x14ac:dyDescent="0.25">
      <c r="H76" s="17"/>
      <c r="I76" s="11" t="s">
        <v>49</v>
      </c>
      <c r="J76" s="11"/>
      <c r="K76" s="12">
        <v>0</v>
      </c>
      <c r="L76" s="14">
        <f t="shared" si="6"/>
        <v>0</v>
      </c>
    </row>
    <row r="77" spans="8:12" x14ac:dyDescent="0.25">
      <c r="H77" s="17"/>
      <c r="I77" s="11" t="s">
        <v>50</v>
      </c>
      <c r="J77" s="11"/>
      <c r="K77" s="12">
        <v>0</v>
      </c>
      <c r="L77" s="14">
        <f t="shared" si="6"/>
        <v>0</v>
      </c>
    </row>
    <row r="78" spans="8:12" x14ac:dyDescent="0.25">
      <c r="H78" s="9"/>
      <c r="I78" s="11" t="s">
        <v>52</v>
      </c>
      <c r="J78" s="6"/>
      <c r="K78" s="7">
        <v>0</v>
      </c>
      <c r="L78" s="8">
        <f t="shared" si="6"/>
        <v>0</v>
      </c>
    </row>
    <row r="79" spans="8:12" x14ac:dyDescent="0.25">
      <c r="H79" s="28"/>
      <c r="I79" s="28"/>
      <c r="J79" s="28"/>
      <c r="K79" s="29"/>
      <c r="L79" s="8">
        <f t="shared" si="6"/>
        <v>0</v>
      </c>
    </row>
    <row r="80" spans="8:12" x14ac:dyDescent="0.25">
      <c r="H80" s="30" t="s">
        <v>57</v>
      </c>
      <c r="I80" s="30"/>
      <c r="J80" s="30"/>
      <c r="K80" s="32">
        <f>SUBTOTAL(9,Table2[Weight (g)])</f>
        <v>5893</v>
      </c>
      <c r="L80" s="31">
        <f>SUBTOTAL(9,Table2[Weight (oz)])</f>
        <v>206.25500000000002</v>
      </c>
    </row>
  </sheetData>
  <mergeCells count="2">
    <mergeCell ref="J23:J24"/>
    <mergeCell ref="H1:L2"/>
  </mergeCells>
  <dataValidations count="1">
    <dataValidation type="list" allowBlank="1" showInputMessage="1" showErrorMessage="1" sqref="I38:I44 I46:I79">
      <formula1>$J$8:$J$17</formula1>
    </dataValidation>
  </dataValidations>
  <pageMargins left="0.23622047244094491" right="0.23622047244094491" top="0.74803149606299213" bottom="0.74803149606299213" header="0.31496062992125984" footer="0.31496062992125984"/>
  <pageSetup paperSize="9" scale="72" fitToHeight="0"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Gear Weight Checklist</vt:lpstr>
      <vt:lpstr>'Gear Weight Checklist'!Print_Area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Prometheus</dc:creator>
  <cp:lastModifiedBy>Prometheus</cp:lastModifiedBy>
  <cp:lastPrinted>2016-04-19T14:55:46Z</cp:lastPrinted>
  <dcterms:created xsi:type="dcterms:W3CDTF">2016-04-18T20:22:23Z</dcterms:created>
  <dcterms:modified xsi:type="dcterms:W3CDTF">2016-04-20T15:33:21Z</dcterms:modified>
</cp:coreProperties>
</file>